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<sst xmlns="http://schemas.openxmlformats.org/spreadsheetml/2006/main" count="124" uniqueCount="62">
  <si>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</si>
  <si>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</si>
  <si>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</si>
  <si>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</si>
  <si>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</si>
  <si>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</si>
  <si>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</si>
  <si>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</si>
  <si>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</si>
  <si>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</si>
  <si>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</si>
  <si>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</si>
  <si>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</si>
  <si>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</si>
  <si>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</si>
  <si>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</si>
  <si>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</si>
  <si>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</si>
  <si>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</si>
  <si>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</si>
  <si>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</si>
  <si>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</si>
  <si>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</si>
  <si>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</si>
  <si>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</si>
  <si>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</si>
  <si>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</si>
  <si>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</si>
  <si>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</si>
  <si>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</si>
  <si>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</si>
  <si>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</si>
  <si>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</si>
  <si>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</si>
  <si>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BI01010001010000000000000515BI0100001113</t>
  </si>
  <si>
    <t>Nos</t>
  </si>
  <si>
    <t>Excess(+)</t>
  </si>
  <si>
    <t>Supplying, Conveying and fixing spls. Including eart</t>
  </si>
  <si>
    <t>Construction of chamber for 100mm sluice plates</t>
  </si>
  <si>
    <t>item2</t>
  </si>
  <si>
    <t>item3</t>
  </si>
  <si>
    <t>BI01010001010000000000000515BI0100001118</t>
  </si>
  <si>
    <t>BI01010001010000000000000515BI0100001119</t>
  </si>
  <si>
    <t>item5</t>
  </si>
  <si>
    <t>Total in Figures</t>
  </si>
  <si>
    <t>Percentage</t>
  </si>
  <si>
    <t>Full Conversion</t>
  </si>
  <si>
    <t>Name of Work:</t>
  </si>
  <si>
    <t xml:space="preserve">Tender Inviting Authority: </t>
  </si>
  <si>
    <t xml:space="preserve">Contract No:  </t>
  </si>
  <si>
    <t>Quoted Rate in Words</t>
  </si>
  <si>
    <t>Quoted Rate in Figures</t>
  </si>
  <si>
    <t>IOCL</t>
  </si>
  <si>
    <t>Select, At Par, Excess (+), Less (-)</t>
  </si>
  <si>
    <t>Select</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</si>
  <si>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</si>
  <si>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</si>
  <si>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</si>
  <si>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Earthwork from borrowpits over existing embank-ment or for repairing to embank-ments, closing breaches etc., within initial lead of 30 metre and lift of 1.50 metre including breaking clods, and depositing the same in layers not exceeding 25cm and rough dressing etc. complete as per profile.</t>
  </si>
  <si>
    <t>Cum</t>
  </si>
  <si>
    <t>Extra rate over Item No.1 for every additional lead of 30 metre or part thereof, beyond the initial lead of 30m
 (1 additional lead).</t>
  </si>
  <si>
    <t>Extra rate over Item No.1 for every additional lift of 1.50 metre or part thereof, beyond the initial lift of 1.50m
 (2 additional lifts).</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</si>
</sst>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57"/>
      <name val="Arial"/>
      <family val="2"/>
    </font>
    <font>
      <b/>
      <sz val="11"/>
      <color indexed="16"/>
      <name val="Arial"/>
      <family val="2"/>
    </font>
    <font>
      <b/>
      <u val="single"/>
      <sz val="16"/>
      <color indexed="10"/>
      <name val="Arial"/>
      <family val="2"/>
    </font>
    <font>
      <sz val="10"/>
      <color indexed="8"/>
      <name val="Arial"/>
      <family val="2"/>
    </font>
    <font>
      <b/>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sz val="10"/>
      <color theme="1"/>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medium"/>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76">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2" xfId="59" applyNumberFormat="1" applyFont="1" applyFill="1" applyBorder="1" applyAlignment="1">
      <alignment horizontal="center" vertical="top" wrapText="1"/>
      <protection/>
    </xf>
    <xf numFmtId="0" fontId="68"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69" fillId="0" borderId="11" xfId="59" applyNumberFormat="1" applyFont="1" applyFill="1" applyBorder="1" applyAlignment="1">
      <alignment horizontal="left" wrapText="1" readingOrder="1"/>
      <protection/>
    </xf>
    <xf numFmtId="0" fontId="2" fillId="0" borderId="11" xfId="57" applyNumberFormat="1" applyFont="1" applyFill="1" applyBorder="1" applyAlignment="1" applyProtection="1">
      <alignment horizontal="center" vertical="top" wrapText="1"/>
      <protection locked="0"/>
    </xf>
    <xf numFmtId="0" fontId="3" fillId="0" borderId="11" xfId="59" applyNumberFormat="1" applyFont="1" applyFill="1" applyBorder="1" applyAlignment="1">
      <alignment vertical="top" wrapText="1"/>
      <protection/>
    </xf>
    <xf numFmtId="0" fontId="2" fillId="0" borderId="10" xfId="57" applyNumberFormat="1" applyFont="1" applyFill="1" applyBorder="1" applyAlignment="1" applyProtection="1">
      <alignment horizontal="center" vertical="top" wrapText="1"/>
      <protection locked="0"/>
    </xf>
    <xf numFmtId="0" fontId="70"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6" fillId="0" borderId="11" xfId="59" applyNumberFormat="1" applyFont="1" applyFill="1" applyBorder="1" applyAlignment="1">
      <alignment vertical="top"/>
      <protection/>
    </xf>
    <xf numFmtId="2" fontId="72" fillId="0" borderId="11" xfId="59" applyNumberFormat="1" applyFont="1" applyFill="1" applyBorder="1" applyAlignment="1">
      <alignment vertical="top"/>
      <protection/>
    </xf>
    <xf numFmtId="10" fontId="73" fillId="33" borderId="10" xfId="64" applyNumberFormat="1" applyFont="1" applyFill="1" applyBorder="1" applyAlignment="1" applyProtection="1">
      <alignment horizontal="center" vertical="center"/>
      <protection locked="0"/>
    </xf>
    <xf numFmtId="2" fontId="6" fillId="0" borderId="16" xfId="59" applyNumberFormat="1" applyFont="1" applyFill="1" applyBorder="1" applyAlignment="1">
      <alignment horizontal="right" vertical="top"/>
      <protection/>
    </xf>
    <xf numFmtId="0" fontId="68" fillId="0" borderId="10" xfId="59" applyNumberFormat="1" applyFont="1" applyFill="1" applyBorder="1" applyAlignment="1">
      <alignment horizontal="center" vertical="top" wrapText="1"/>
      <protection/>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17" xfId="59" applyNumberFormat="1" applyFont="1" applyFill="1" applyBorder="1" applyAlignment="1">
      <alignment horizontal="center" vertical="top" wrapText="1"/>
      <protection/>
    </xf>
    <xf numFmtId="0" fontId="74"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18"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0" borderId="15" xfId="59" applyNumberFormat="1" applyFont="1" applyFill="1" applyBorder="1" applyAlignment="1" applyProtection="1">
      <alignment horizontal="left" vertical="top"/>
      <protection locked="0"/>
    </xf>
    <xf numFmtId="0" fontId="2" fillId="0" borderId="17"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5" fillId="0" borderId="11" xfId="0" applyFont="1" applyBorder="1" applyAlignment="1">
      <alignment horizontal="justify" vertical="top" wrapText="1"/>
    </xf>
    <xf numFmtId="0" fontId="46" fillId="0" borderId="13" xfId="59" applyNumberFormat="1" applyFont="1" applyFill="1" applyBorder="1" applyAlignment="1" applyProtection="1">
      <alignment horizontal="left" vertical="top" wrapText="1"/>
      <protection/>
    </xf>
    <xf numFmtId="174" fontId="3" fillId="0" borderId="11" xfId="59" applyNumberFormat="1" applyFont="1" applyFill="1" applyBorder="1" applyAlignment="1">
      <alignment horizontal="center" vertical="top"/>
      <protection/>
    </xf>
    <xf numFmtId="0" fontId="3" fillId="0" borderId="11" xfId="57" applyNumberFormat="1" applyFont="1" applyFill="1" applyBorder="1" applyAlignment="1">
      <alignment horizontal="center" vertical="top"/>
      <protection/>
    </xf>
    <xf numFmtId="2" fontId="3" fillId="0" borderId="11" xfId="59" applyNumberFormat="1" applyFont="1" applyFill="1" applyBorder="1" applyAlignment="1">
      <alignment horizontal="center" vertical="top"/>
      <protection/>
    </xf>
    <xf numFmtId="0" fontId="2" fillId="0" borderId="11" xfId="57" applyNumberFormat="1" applyFont="1" applyFill="1" applyBorder="1" applyAlignment="1" applyProtection="1">
      <alignment horizontal="center" vertical="top"/>
      <protection locked="0"/>
    </xf>
    <xf numFmtId="0" fontId="2" fillId="0" borderId="11" xfId="57" applyNumberFormat="1" applyFont="1" applyFill="1" applyBorder="1" applyAlignment="1" applyProtection="1">
      <alignment horizontal="center" vertical="top"/>
      <protection/>
    </xf>
    <xf numFmtId="0" fontId="2" fillId="33" borderId="19" xfId="57" applyNumberFormat="1" applyFont="1" applyFill="1" applyBorder="1" applyAlignment="1" applyProtection="1">
      <alignment horizontal="center" vertical="top"/>
      <protection locked="0"/>
    </xf>
    <xf numFmtId="2" fontId="2" fillId="0" borderId="20" xfId="59" applyNumberFormat="1" applyFont="1" applyFill="1" applyBorder="1" applyAlignment="1">
      <alignment horizontal="center" vertical="top"/>
      <protection/>
    </xf>
    <xf numFmtId="0" fontId="2" fillId="33" borderId="11" xfId="57" applyNumberFormat="1" applyFont="1" applyFill="1" applyBorder="1" applyAlignment="1" applyProtection="1">
      <alignment horizontal="center" vertical="top"/>
      <protection locked="0"/>
    </xf>
    <xf numFmtId="2" fontId="2" fillId="0" borderId="20" xfId="58" applyNumberFormat="1" applyFont="1" applyFill="1" applyBorder="1" applyAlignment="1">
      <alignment horizontal="center" vertical="top"/>
      <protection/>
    </xf>
    <xf numFmtId="2" fontId="6" fillId="0" borderId="17" xfId="59" applyNumberFormat="1" applyFont="1" applyFill="1" applyBorder="1" applyAlignment="1">
      <alignment horizontal="center" vertical="top"/>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2352675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9"/>
  <sheetViews>
    <sheetView showGridLines="0" zoomScale="75" zoomScaleNormal="75" zoomScalePageLayoutView="0" workbookViewId="0" topLeftCell="A9">
      <selection activeCell="D17" sqref="D17"/>
    </sheetView>
  </sheetViews>
  <sheetFormatPr defaultColWidth="9.140625" defaultRowHeight="15"/>
  <cols>
    <col min="1" max="1" width="12.00390625" style="21" customWidth="1"/>
    <col min="2" max="2" width="37.8515625" style="21" customWidth="1"/>
    <col min="3" max="3" width="23.421875" style="21" hidden="1" customWidth="1"/>
    <col min="4" max="4" width="15.140625" style="21" customWidth="1"/>
    <col min="5" max="5" width="14.140625" style="21" customWidth="1"/>
    <col min="6" max="6" width="15.57421875" style="21" customWidth="1"/>
    <col min="7" max="7" width="14.140625" style="21" hidden="1" customWidth="1"/>
    <col min="8" max="10" width="12.140625" style="21" hidden="1" customWidth="1"/>
    <col min="11" max="11" width="19.57421875" style="21" hidden="1" customWidth="1"/>
    <col min="12" max="12" width="14.28125" style="21" hidden="1" customWidth="1"/>
    <col min="13" max="13" width="17.421875" style="21" hidden="1" customWidth="1"/>
    <col min="14" max="14" width="15.28125" style="45" hidden="1" customWidth="1"/>
    <col min="15" max="15" width="14.28125" style="21" hidden="1" customWidth="1"/>
    <col min="16" max="16" width="17.28125" style="21" hidden="1" customWidth="1"/>
    <col min="17" max="17" width="18.421875" style="21" hidden="1" customWidth="1"/>
    <col min="18" max="18" width="17.421875" style="21" hidden="1" customWidth="1"/>
    <col min="19" max="19" width="14.7109375" style="21" hidden="1" customWidth="1"/>
    <col min="20" max="20" width="14.8515625" style="21" hidden="1" customWidth="1"/>
    <col min="21" max="21" width="16.421875" style="21" hidden="1" customWidth="1"/>
    <col min="22" max="22" width="13.00390625" style="21" hidden="1" customWidth="1"/>
    <col min="23" max="51" width="9.140625" style="21" hidden="1" customWidth="1"/>
    <col min="52" max="52" width="10.28125" style="21" hidden="1" customWidth="1"/>
    <col min="53" max="53" width="0.42578125" style="21" customWidth="1"/>
    <col min="54" max="54" width="18.57421875" style="21" customWidth="1"/>
    <col min="55" max="55" width="25.7109375" style="21" customWidth="1"/>
    <col min="56" max="238" width="9.140625" style="21" customWidth="1"/>
    <col min="239" max="243" width="9.140625" style="22" customWidth="1"/>
    <col min="244" max="16384" width="9.140625" style="21" customWidth="1"/>
  </cols>
  <sheetData>
    <row r="1" spans="1:243" s="1" customFormat="1" ht="27" customHeight="1">
      <c r="A1" s="57" t="str">
        <f>B2&amp;" BoQ"</f>
        <v>Percentage BoQ</v>
      </c>
      <c r="B1" s="57"/>
      <c r="C1" s="57"/>
      <c r="D1" s="57"/>
      <c r="E1" s="57"/>
      <c r="F1" s="57"/>
      <c r="G1" s="57"/>
      <c r="H1" s="57"/>
      <c r="I1" s="57"/>
      <c r="J1" s="57"/>
      <c r="K1" s="57"/>
      <c r="L1" s="57"/>
      <c r="O1" s="2"/>
      <c r="P1" s="2"/>
      <c r="Q1" s="3"/>
      <c r="IE1" s="3"/>
      <c r="IF1" s="3"/>
      <c r="IG1" s="3"/>
      <c r="IH1" s="3"/>
      <c r="II1" s="3"/>
    </row>
    <row r="2" spans="1:17" s="1" customFormat="1" ht="25.5" customHeight="1" hidden="1">
      <c r="A2" s="23" t="s">
        <v>3</v>
      </c>
      <c r="B2" s="23" t="s">
        <v>45</v>
      </c>
      <c r="C2" s="23" t="s">
        <v>4</v>
      </c>
      <c r="D2" s="23" t="s">
        <v>5</v>
      </c>
      <c r="E2" s="23" t="s">
        <v>6</v>
      </c>
      <c r="J2" s="4"/>
      <c r="K2" s="4"/>
      <c r="L2" s="4"/>
      <c r="O2" s="2"/>
      <c r="P2" s="2"/>
      <c r="Q2" s="3"/>
    </row>
    <row r="3" spans="1:243" s="1" customFormat="1" ht="30" customHeight="1" hidden="1">
      <c r="A3" s="1" t="s">
        <v>53</v>
      </c>
      <c r="C3" s="1" t="s">
        <v>52</v>
      </c>
      <c r="IE3" s="3"/>
      <c r="IF3" s="3"/>
      <c r="IG3" s="3"/>
      <c r="IH3" s="3"/>
      <c r="II3" s="3"/>
    </row>
    <row r="4" spans="1:243" s="5" customFormat="1" ht="30.75" customHeight="1">
      <c r="A4" s="58" t="s">
        <v>48</v>
      </c>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IE4" s="6"/>
      <c r="IF4" s="6"/>
      <c r="IG4" s="6"/>
      <c r="IH4" s="6"/>
      <c r="II4" s="6"/>
    </row>
    <row r="5" spans="1:243" s="5" customFormat="1" ht="30.75" customHeight="1">
      <c r="A5" s="58" t="s">
        <v>47</v>
      </c>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IE5" s="6"/>
      <c r="IF5" s="6"/>
      <c r="IG5" s="6"/>
      <c r="IH5" s="6"/>
      <c r="II5" s="6"/>
    </row>
    <row r="6" spans="1:243" s="5" customFormat="1" ht="30.75" customHeight="1">
      <c r="A6" s="58" t="s">
        <v>49</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IE6" s="6"/>
      <c r="IF6" s="6"/>
      <c r="IG6" s="6"/>
      <c r="IH6" s="6"/>
      <c r="II6" s="6"/>
    </row>
    <row r="7" spans="1:243" s="5" customFormat="1" ht="29.25" customHeight="1" hidden="1">
      <c r="A7" s="59" t="s">
        <v>7</v>
      </c>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IE7" s="6"/>
      <c r="IF7" s="6"/>
      <c r="IG7" s="6"/>
      <c r="IH7" s="6"/>
      <c r="II7" s="6"/>
    </row>
    <row r="8" spans="1:243" s="7" customFormat="1" ht="58.5" customHeight="1">
      <c r="A8" s="65" t="s">
        <v>55</v>
      </c>
      <c r="B8" s="60"/>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2"/>
      <c r="IE8" s="8"/>
      <c r="IF8" s="8"/>
      <c r="IG8" s="8"/>
      <c r="IH8" s="8"/>
      <c r="II8" s="8"/>
    </row>
    <row r="9" spans="1:243" s="9" customFormat="1" ht="61.5" customHeight="1">
      <c r="A9" s="51" t="s">
        <v>8</v>
      </c>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3"/>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53.25" customHeight="1">
      <c r="A11" s="11" t="s">
        <v>0</v>
      </c>
      <c r="B11" s="11" t="s">
        <v>15</v>
      </c>
      <c r="C11" s="11" t="s">
        <v>1</v>
      </c>
      <c r="D11" s="11" t="s">
        <v>16</v>
      </c>
      <c r="E11" s="11" t="s">
        <v>17</v>
      </c>
      <c r="F11" s="11" t="s">
        <v>57</v>
      </c>
      <c r="G11" s="11"/>
      <c r="H11" s="11"/>
      <c r="I11" s="11" t="s">
        <v>18</v>
      </c>
      <c r="J11" s="11" t="s">
        <v>19</v>
      </c>
      <c r="K11" s="11" t="s">
        <v>20</v>
      </c>
      <c r="L11" s="11" t="s">
        <v>21</v>
      </c>
      <c r="M11" s="24"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50" t="s">
        <v>56</v>
      </c>
      <c r="BB11" s="50" t="s">
        <v>30</v>
      </c>
      <c r="BC11" s="25" t="s">
        <v>31</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15" customFormat="1" ht="114.75" customHeight="1">
      <c r="A13" s="26">
        <v>1</v>
      </c>
      <c r="B13" s="64" t="s">
        <v>58</v>
      </c>
      <c r="C13" s="27" t="s">
        <v>34</v>
      </c>
      <c r="D13" s="66">
        <v>100000</v>
      </c>
      <c r="E13" s="67" t="s">
        <v>59</v>
      </c>
      <c r="F13" s="68">
        <v>81.81</v>
      </c>
      <c r="G13" s="69"/>
      <c r="H13" s="70"/>
      <c r="I13" s="26" t="s">
        <v>36</v>
      </c>
      <c r="J13" s="67">
        <f>IF(I13="Less(-)",-1,1)</f>
        <v>1</v>
      </c>
      <c r="K13" s="69" t="s">
        <v>46</v>
      </c>
      <c r="L13" s="69" t="s">
        <v>6</v>
      </c>
      <c r="M13" s="71"/>
      <c r="N13" s="69"/>
      <c r="O13" s="69"/>
      <c r="P13" s="30"/>
      <c r="Q13" s="69"/>
      <c r="R13" s="69"/>
      <c r="S13" s="30"/>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72">
        <f>total_amount_ba($B$2,$D$2,D13,F13,J13,K13,M13)</f>
        <v>8181000</v>
      </c>
      <c r="BB13" s="74">
        <f>BA13+SUM(N13:AZ13)</f>
        <v>8181000</v>
      </c>
      <c r="BC13" s="29" t="str">
        <f>SpellNumber(L13,BB13)</f>
        <v>INR  Eighty One Lakh Eighty One Thousand    Only</v>
      </c>
      <c r="IE13" s="16">
        <v>1.01</v>
      </c>
      <c r="IF13" s="16" t="s">
        <v>37</v>
      </c>
      <c r="IG13" s="16" t="s">
        <v>33</v>
      </c>
      <c r="IH13" s="16">
        <v>123.223</v>
      </c>
      <c r="II13" s="16" t="s">
        <v>35</v>
      </c>
    </row>
    <row r="14" spans="1:243" s="15" customFormat="1" ht="64.5" customHeight="1">
      <c r="A14" s="26">
        <v>2</v>
      </c>
      <c r="B14" s="64" t="s">
        <v>60</v>
      </c>
      <c r="C14" s="27" t="s">
        <v>41</v>
      </c>
      <c r="D14" s="66">
        <v>50000</v>
      </c>
      <c r="E14" s="67" t="s">
        <v>59</v>
      </c>
      <c r="F14" s="68">
        <v>12.12</v>
      </c>
      <c r="G14" s="69"/>
      <c r="H14" s="69"/>
      <c r="I14" s="26" t="s">
        <v>36</v>
      </c>
      <c r="J14" s="67">
        <f>IF(I14="Less(-)",-1,1)</f>
        <v>1</v>
      </c>
      <c r="K14" s="69" t="s">
        <v>46</v>
      </c>
      <c r="L14" s="69" t="s">
        <v>6</v>
      </c>
      <c r="M14" s="73"/>
      <c r="N14" s="69"/>
      <c r="O14" s="69"/>
      <c r="P14" s="30"/>
      <c r="Q14" s="69"/>
      <c r="R14" s="69"/>
      <c r="S14" s="30"/>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31"/>
      <c r="AV14" s="28"/>
      <c r="AW14" s="28"/>
      <c r="AX14" s="28"/>
      <c r="AY14" s="28"/>
      <c r="AZ14" s="28"/>
      <c r="BA14" s="72">
        <f>total_amount_ba($B$2,$D$2,D14,F14,J14,K14,M14)</f>
        <v>606000</v>
      </c>
      <c r="BB14" s="74">
        <f>BA14+SUM(N14:AZ14)</f>
        <v>606000</v>
      </c>
      <c r="BC14" s="29" t="str">
        <f>SpellNumber(L14,BB14)</f>
        <v>INR  Six Lakh Six Thousand    Only</v>
      </c>
      <c r="IE14" s="16">
        <v>1.02</v>
      </c>
      <c r="IF14" s="16" t="s">
        <v>38</v>
      </c>
      <c r="IG14" s="16" t="s">
        <v>39</v>
      </c>
      <c r="IH14" s="16">
        <v>213</v>
      </c>
      <c r="II14" s="16" t="s">
        <v>35</v>
      </c>
    </row>
    <row r="15" spans="1:243" s="15" customFormat="1" ht="61.5" customHeight="1">
      <c r="A15" s="26">
        <v>3</v>
      </c>
      <c r="B15" s="64" t="s">
        <v>61</v>
      </c>
      <c r="C15" s="27" t="s">
        <v>42</v>
      </c>
      <c r="D15" s="66">
        <v>100000</v>
      </c>
      <c r="E15" s="67" t="s">
        <v>59</v>
      </c>
      <c r="F15" s="68">
        <v>24.24</v>
      </c>
      <c r="G15" s="69"/>
      <c r="H15" s="69"/>
      <c r="I15" s="26" t="s">
        <v>36</v>
      </c>
      <c r="J15" s="67">
        <f>IF(I15="Less(-)",-1,1)</f>
        <v>1</v>
      </c>
      <c r="K15" s="69" t="s">
        <v>46</v>
      </c>
      <c r="L15" s="69" t="s">
        <v>6</v>
      </c>
      <c r="M15" s="73"/>
      <c r="N15" s="69"/>
      <c r="O15" s="69"/>
      <c r="P15" s="30"/>
      <c r="Q15" s="69"/>
      <c r="R15" s="69"/>
      <c r="S15" s="30"/>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72">
        <f>total_amount_ba($B$2,$D$2,D15,F15,J15,K15,M15)</f>
        <v>2424000</v>
      </c>
      <c r="BB15" s="74">
        <f>BA15+SUM(N15:AZ15)</f>
        <v>2424000</v>
      </c>
      <c r="BC15" s="29" t="str">
        <f>SpellNumber(L15,BB15)</f>
        <v>INR  Twenty Four Lakh Twenty Four Thousand    Only</v>
      </c>
      <c r="IE15" s="16">
        <v>2</v>
      </c>
      <c r="IF15" s="16" t="s">
        <v>32</v>
      </c>
      <c r="IG15" s="16" t="s">
        <v>40</v>
      </c>
      <c r="IH15" s="16">
        <v>10</v>
      </c>
      <c r="II15" s="16" t="s">
        <v>35</v>
      </c>
    </row>
    <row r="16" spans="1:243" s="15" customFormat="1" ht="51" customHeight="1">
      <c r="A16" s="32" t="s">
        <v>44</v>
      </c>
      <c r="B16" s="33"/>
      <c r="C16" s="34"/>
      <c r="D16" s="35"/>
      <c r="E16" s="35"/>
      <c r="F16" s="35"/>
      <c r="G16" s="35"/>
      <c r="H16" s="36"/>
      <c r="I16" s="36"/>
      <c r="J16" s="36"/>
      <c r="K16" s="36"/>
      <c r="L16" s="37"/>
      <c r="BA16" s="46">
        <f>SUM(BA13:BA15)</f>
        <v>11211000</v>
      </c>
      <c r="BB16" s="75">
        <f>SUM(BB13:BB15)</f>
        <v>11211000</v>
      </c>
      <c r="BC16" s="29" t="str">
        <f>SpellNumber($E$2,BB16)</f>
        <v>INR  One Crore Twelve Lakh Eleven Thousand    Only</v>
      </c>
      <c r="IE16" s="16">
        <v>4</v>
      </c>
      <c r="IF16" s="16" t="s">
        <v>38</v>
      </c>
      <c r="IG16" s="16" t="s">
        <v>43</v>
      </c>
      <c r="IH16" s="16">
        <v>10</v>
      </c>
      <c r="II16" s="16" t="s">
        <v>35</v>
      </c>
    </row>
    <row r="17" spans="1:243" s="19" customFormat="1" ht="33.75" customHeight="1">
      <c r="A17" s="33" t="s">
        <v>51</v>
      </c>
      <c r="B17" s="38"/>
      <c r="C17" s="17"/>
      <c r="D17" s="39"/>
      <c r="E17" s="40" t="s">
        <v>54</v>
      </c>
      <c r="F17" s="48"/>
      <c r="G17" s="41"/>
      <c r="H17" s="18"/>
      <c r="I17" s="18"/>
      <c r="J17" s="18"/>
      <c r="K17" s="42"/>
      <c r="L17" s="43"/>
      <c r="M17" s="44"/>
      <c r="O17" s="15"/>
      <c r="P17" s="15"/>
      <c r="Q17" s="15"/>
      <c r="R17" s="15"/>
      <c r="S17" s="15"/>
      <c r="BA17" s="47">
        <f>IF(ISBLANK(F17),0,IF(E17="Excess (+)",ROUND(BA16+(BA16*F17),2),IF(E17="Less (-)",ROUND(BA16+(BA16*F17*(-1)),2),IF(E17="At Par",BA16,0))))</f>
        <v>0</v>
      </c>
      <c r="BB17" s="49">
        <f>ROUND(BA17,0)</f>
        <v>0</v>
      </c>
      <c r="BC17" s="29" t="str">
        <f>SpellNumber($E$2,BA17)</f>
        <v>INR Zero Only</v>
      </c>
      <c r="IE17" s="20"/>
      <c r="IF17" s="20"/>
      <c r="IG17" s="20"/>
      <c r="IH17" s="20"/>
      <c r="II17" s="20"/>
    </row>
    <row r="18" spans="1:243" s="19" customFormat="1" ht="41.25" customHeight="1">
      <c r="A18" s="32" t="s">
        <v>50</v>
      </c>
      <c r="B18" s="32"/>
      <c r="C18" s="54" t="str">
        <f>SpellNumber($E$2,BA17)</f>
        <v>INR Zero Only</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6"/>
      <c r="IE18" s="20"/>
      <c r="IF18" s="20"/>
      <c r="IG18" s="20"/>
      <c r="IH18" s="20"/>
      <c r="II18" s="20"/>
    </row>
    <row r="19" spans="3:243" s="12" customFormat="1" ht="15">
      <c r="C19" s="21"/>
      <c r="D19" s="21"/>
      <c r="E19" s="21"/>
      <c r="F19" s="21"/>
      <c r="G19" s="21"/>
      <c r="H19" s="21"/>
      <c r="I19" s="21"/>
      <c r="J19" s="21"/>
      <c r="K19" s="21"/>
      <c r="L19" s="21"/>
      <c r="M19" s="21"/>
      <c r="O19" s="21"/>
      <c r="BA19" s="21"/>
      <c r="BC19" s="21"/>
      <c r="IE19" s="13"/>
      <c r="IF19" s="13"/>
      <c r="IG19" s="13"/>
      <c r="IH19" s="13"/>
      <c r="II19" s="13"/>
    </row>
  </sheetData>
  <sheetProtection password="CCEB" sheet="1" selectLockedCells="1"/>
  <mergeCells count="8">
    <mergeCell ref="A9:BC9"/>
    <mergeCell ref="C18:BC18"/>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7">
      <formula1>IF(E17="Select",-1,IF(E17="At Par",0,0))</formula1>
      <formula2>IF(E17="Select",-1,IF(E17="At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allowBlank="1" showInputMessage="1" showErrorMessage="1" sqref="E17">
      <formula1>"Select, Excess (+), Less (-)"</formula1>
    </dataValidation>
    <dataValidation type="list" allowBlank="1" showInputMessage="1" showErrorMessage="1" sqref="L13:L15">
      <formula1>"INR"</formula1>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M15">
      <formula1>0</formula1>
      <formula2>999999999999999</formula2>
    </dataValidation>
    <dataValidation allowBlank="1" showInputMessage="1" showErrorMessage="1" promptTitle="Item Description" prompt="Please enter Item Description in text" sqref="B14:B15"/>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allowBlank="1" showInputMessage="1" showErrorMessage="1" promptTitle="Units" prompt="Please enter Units in text" sqref="E13:E15"/>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allowBlank="1" showInputMessage="1" showErrorMessage="1" promptTitle="Itemcode/Make" prompt="Please enter text" sqref="C13:C15"/>
    <dataValidation type="decimal" allowBlank="1" showInputMessage="1" showErrorMessage="1" errorTitle="Invalid Entry" error="Only Numeric Values are allowed. " sqref="A13:A15">
      <formula1>0</formula1>
      <formula2>999999999999999</formula2>
    </dataValidation>
    <dataValidation type="list" showInputMessage="1" showErrorMessage="1" sqref="I13:I15">
      <formula1>"Excess(+), Less(-)"</formula1>
    </dataValidation>
    <dataValidation allowBlank="1" showInputMessage="1" showErrorMessage="1" promptTitle="Addition / Deduction" prompt="Please Choose the correct One" sqref="J13:J15"/>
    <dataValidation type="list" allowBlank="1" showInputMessage="1" showErrorMessage="1" sqref="C2">
      <formula1>"Normal, SingleWindow, Alternate"</formula1>
    </dataValidation>
    <dataValidation type="list" allowBlank="1" showInputMessage="1" showErrorMessage="1" sqref="K13:K15">
      <formula1>"Partial Conversion, Full Conversion"</formula1>
    </dataValidation>
  </dataValidations>
  <printOptions horizontalCentered="1"/>
  <pageMargins left="0.31496062992125984" right="0.31496062992125984" top="0.9448818897637796" bottom="0.35433070866141736" header="0.31496062992125984" footer="0.31496062992125984"/>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63" t="s">
        <v>2</v>
      </c>
      <c r="F6" s="63"/>
      <c r="G6" s="63"/>
      <c r="H6" s="63"/>
      <c r="I6" s="63"/>
      <c r="J6" s="63"/>
      <c r="K6" s="63"/>
    </row>
    <row r="7" spans="5:11" ht="15">
      <c r="E7" s="63"/>
      <c r="F7" s="63"/>
      <c r="G7" s="63"/>
      <c r="H7" s="63"/>
      <c r="I7" s="63"/>
      <c r="J7" s="63"/>
      <c r="K7" s="63"/>
    </row>
    <row r="8" spans="5:11" ht="15">
      <c r="E8" s="63"/>
      <c r="F8" s="63"/>
      <c r="G8" s="63"/>
      <c r="H8" s="63"/>
      <c r="I8" s="63"/>
      <c r="J8" s="63"/>
      <c r="K8" s="63"/>
    </row>
    <row r="9" spans="5:11" ht="15">
      <c r="E9" s="63"/>
      <c r="F9" s="63"/>
      <c r="G9" s="63"/>
      <c r="H9" s="63"/>
      <c r="I9" s="63"/>
      <c r="J9" s="63"/>
      <c r="K9" s="63"/>
    </row>
    <row r="10" spans="5:11" ht="15">
      <c r="E10" s="63"/>
      <c r="F10" s="63"/>
      <c r="G10" s="63"/>
      <c r="H10" s="63"/>
      <c r="I10" s="63"/>
      <c r="J10" s="63"/>
      <c r="K10" s="63"/>
    </row>
    <row r="11" spans="5:11" ht="15">
      <c r="E11" s="63"/>
      <c r="F11" s="63"/>
      <c r="G11" s="63"/>
      <c r="H11" s="63"/>
      <c r="I11" s="63"/>
      <c r="J11" s="63"/>
      <c r="K11" s="63"/>
    </row>
    <row r="12" spans="5:11" ht="15">
      <c r="E12" s="63"/>
      <c r="F12" s="63"/>
      <c r="G12" s="63"/>
      <c r="H12" s="63"/>
      <c r="I12" s="63"/>
      <c r="J12" s="63"/>
      <c r="K12" s="63"/>
    </row>
    <row r="13" spans="5:11" ht="15">
      <c r="E13" s="63"/>
      <c r="F13" s="63"/>
      <c r="G13" s="63"/>
      <c r="H13" s="63"/>
      <c r="I13" s="63"/>
      <c r="J13" s="63"/>
      <c r="K13" s="63"/>
    </row>
    <row r="14" spans="5:11" ht="15">
      <c r="E14" s="63"/>
      <c r="F14" s="63"/>
      <c r="G14" s="63"/>
      <c r="H14" s="63"/>
      <c r="I14" s="63"/>
      <c r="J14" s="63"/>
      <c r="K14" s="6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2018-01-14T15:10:42Z</cp:lastPrinted>
  <dcterms:created xsi:type="dcterms:W3CDTF">2009-01-30T06:42:42Z</dcterms:created>
  <dcterms:modified xsi:type="dcterms:W3CDTF">2018-01-14T15:11:29Z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